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DieseArbeitsmappe" defaultThemeVersion="202300"/>
  <mc:AlternateContent xmlns:mc="http://schemas.openxmlformats.org/markup-compatibility/2006">
    <mc:Choice Requires="x15">
      <x15ac:absPath xmlns:x15ac="http://schemas.microsoft.com/office/spreadsheetml/2010/11/ac" url="https://si365-my.sharepoint.com/personal/damian_bittner_signal-iduna_net/Documents/1.BGM/3. Projekte/FondsimPott/"/>
    </mc:Choice>
  </mc:AlternateContent>
  <xr:revisionPtr revIDLastSave="0" documentId="8_{E5EF4E52-6A38-4E4D-BA62-3DA9B63F9DFF}" xr6:coauthVersionLast="47" xr6:coauthVersionMax="47" xr10:uidLastSave="{00000000-0000-0000-0000-000000000000}"/>
  <bookViews>
    <workbookView xWindow="-120" yWindow="-120" windowWidth="29040" windowHeight="15720" activeTab="1" xr2:uid="{202E6391-C24C-4F60-8609-C74B9CC8F7BF}"/>
  </bookViews>
  <sheets>
    <sheet name="Rentenlückenrechner" sheetId="1" r:id="rId1"/>
    <sheet name="Cashflowrechn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 l="1"/>
  <c r="C7" i="1" s="1"/>
  <c r="C3" i="1"/>
  <c r="C4" i="1" s="1"/>
  <c r="C5" i="1" s="1"/>
  <c r="I40" i="2"/>
  <c r="L7" i="2" s="1"/>
  <c r="E40" i="2"/>
  <c r="L6" i="2" s="1"/>
  <c r="I14" i="2"/>
  <c r="L5" i="2" s="1"/>
  <c r="E14" i="2"/>
  <c r="L4" i="2" s="1"/>
  <c r="C8" i="1" l="1"/>
  <c r="C9" i="1" s="1"/>
  <c r="L8"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<sst xmlns="http://schemas.openxmlformats.org/spreadsheetml/2006/main" count="79" uniqueCount="58">
  <si>
    <t>Rentenlückenrechner</t>
  </si>
  <si>
    <t xml:space="preserve">1. gesetzliche Bruttorente </t>
  </si>
  <si>
    <t>2. gesetzliche Nettorente</t>
  </si>
  <si>
    <t>3. Nettoeinkommen heute</t>
  </si>
  <si>
    <t>4. Wunschrente</t>
  </si>
  <si>
    <t>5. monatliche Rentenlücke</t>
  </si>
  <si>
    <t>6. Kapitalbedarf</t>
  </si>
  <si>
    <t>Hilfestellungen, zu:</t>
  </si>
  <si>
    <r>
      <rPr>
        <b/>
        <sz val="10"/>
        <color theme="1"/>
        <rFont val="Aptos Narrow"/>
        <family val="2"/>
        <scheme val="minor"/>
      </rPr>
      <t>1.</t>
    </r>
    <r>
      <rPr>
        <sz val="10"/>
        <color theme="1"/>
        <rFont val="Aptos Narrow"/>
        <family val="2"/>
        <scheme val="minor"/>
      </rPr>
      <t xml:space="preserve"> 
Das Rentenniveau liegt aktuell bei circa 48%, das bedeutet, dass deine Bruttorente bei circa 48% deines durchschnittlichen  Bruttoeinkommens liegt.  </t>
    </r>
  </si>
  <si>
    <r>
      <rPr>
        <b/>
        <sz val="10"/>
        <color theme="1"/>
        <rFont val="Aptos Narrow"/>
        <family val="2"/>
        <scheme val="minor"/>
      </rPr>
      <t xml:space="preserve">2.
</t>
    </r>
    <r>
      <rPr>
        <sz val="10"/>
        <color theme="1"/>
        <rFont val="Aptos Narrow"/>
        <family val="2"/>
        <scheme val="minor"/>
      </rPr>
      <t>Du hast circa 20% Abzüge von deiner Bruttorente.</t>
    </r>
  </si>
  <si>
    <r>
      <rPr>
        <b/>
        <sz val="10"/>
        <color theme="1"/>
        <rFont val="Aptos Narrow"/>
        <family val="2"/>
        <scheme val="minor"/>
      </rPr>
      <t xml:space="preserve"> 3.
</t>
    </r>
    <r>
      <rPr>
        <sz val="10"/>
        <color theme="1"/>
        <rFont val="Aptos Narrow"/>
        <family val="2"/>
        <scheme val="minor"/>
      </rPr>
      <t>circa 65% deines Bruttoeinkommens</t>
    </r>
  </si>
  <si>
    <r>
      <rPr>
        <b/>
        <sz val="10"/>
        <color theme="1"/>
        <rFont val="Aptos Narrow"/>
        <family val="2"/>
        <scheme val="minor"/>
      </rPr>
      <t xml:space="preserve"> 4.</t>
    </r>
    <r>
      <rPr>
        <sz val="10"/>
        <color theme="1"/>
        <rFont val="Aptos Narrow"/>
        <family val="2"/>
        <scheme val="minor"/>
      </rPr>
      <t xml:space="preserve">
In der Regel bleiben die Konsumansprüche zu Beginn der Rente gleich, weil erstmal nur der Arbeitsweg wegfällt, die Lebenshaltungskosten, aber ähnlich bleiben.  </t>
    </r>
  </si>
  <si>
    <r>
      <rPr>
        <b/>
        <sz val="10"/>
        <color theme="1"/>
        <rFont val="Aptos Narrow"/>
        <family val="2"/>
        <scheme val="minor"/>
      </rPr>
      <t xml:space="preserve"> 5. </t>
    </r>
    <r>
      <rPr>
        <sz val="10"/>
        <color theme="1"/>
        <rFont val="Aptos Narrow"/>
        <family val="2"/>
        <scheme val="minor"/>
      </rPr>
      <t xml:space="preserve">
Die Rentenlücke ist die Differenz zwischen Höhe der gesetzlichen Rente
und der Höhe deines Nettoeinkommens. </t>
    </r>
  </si>
  <si>
    <r>
      <rPr>
        <b/>
        <sz val="10"/>
        <color theme="1"/>
        <rFont val="Aptos Narrow"/>
        <family val="2"/>
        <scheme val="minor"/>
      </rPr>
      <t xml:space="preserve">6. </t>
    </r>
    <r>
      <rPr>
        <sz val="10"/>
        <color theme="1"/>
        <rFont val="Aptos Narrow"/>
        <family val="2"/>
        <scheme val="minor"/>
      </rPr>
      <t xml:space="preserve">
So viel Geld brauchst du, um deine Rentenlücke zu schließen.</t>
    </r>
  </si>
  <si>
    <t xml:space="preserve">aktuelles monatliches Bruttoeinkommen: </t>
  </si>
  <si>
    <t>relevantes Einkommen</t>
  </si>
  <si>
    <t>Einkommen</t>
  </si>
  <si>
    <t>Herkunft</t>
  </si>
  <si>
    <t>Periode</t>
  </si>
  <si>
    <t>Höhe</t>
  </si>
  <si>
    <t>Spartöpfe</t>
  </si>
  <si>
    <t>Fixkosten</t>
  </si>
  <si>
    <t>Kategorie</t>
  </si>
  <si>
    <t>variable Kosten</t>
  </si>
  <si>
    <t>Sparziel</t>
  </si>
  <si>
    <t>Cashflowrechner</t>
  </si>
  <si>
    <t>Summe</t>
  </si>
  <si>
    <t>Ergebnis</t>
  </si>
  <si>
    <t>Einnahmen</t>
  </si>
  <si>
    <t>Variable Kosten</t>
  </si>
  <si>
    <t>Cashflow</t>
  </si>
  <si>
    <r>
      <rPr>
        <b/>
        <u/>
        <sz val="12"/>
        <color theme="1"/>
        <rFont val="Aptos Display"/>
        <family val="2"/>
        <scheme val="major"/>
      </rPr>
      <t xml:space="preserve">Anleitung
</t>
    </r>
    <r>
      <rPr>
        <sz val="12"/>
        <color theme="1"/>
        <rFont val="Aptos Display"/>
        <family val="2"/>
        <scheme val="major"/>
      </rPr>
      <t xml:space="preserve">1. Trage deine Einnahmen ein. Schreibe dazu die Herkunft der Einnahme in die Zelle, wähle wie häufig du diese Einnahme hast und trage die Höhe deiner Einnahme ein.
2. Trage deine Spartöpfe ein und definiere, wie viel du in den jeweiligen Kategorien sparen möchtest und wie viel du geschafft hast zu sparen. 
3. Trage deine Fixkosten ein. Was sind das für Fixkosten, wie oft treten die Kosten auf und in welcher Höhe sind die Kosten.
</t>
    </r>
    <r>
      <rPr>
        <b/>
        <sz val="12"/>
        <color theme="1"/>
        <rFont val="Aptos Display"/>
        <family val="2"/>
        <scheme val="major"/>
      </rPr>
      <t xml:space="preserve">
</t>
    </r>
    <r>
      <rPr>
        <sz val="12"/>
        <color theme="1"/>
        <rFont val="Aptos Display"/>
        <family val="2"/>
        <scheme val="major"/>
      </rPr>
      <t xml:space="preserve">4. Trage deine variablen Kosten ein. Was hast du für variable Kosten, bezeichne die Kosten genau und trage die Höhe der Kosten ein. 
</t>
    </r>
    <r>
      <rPr>
        <b/>
        <sz val="12"/>
        <color theme="1"/>
        <rFont val="Aptos Display"/>
        <family val="2"/>
        <scheme val="major"/>
      </rPr>
      <t xml:space="preserve">
</t>
    </r>
    <r>
      <rPr>
        <sz val="12"/>
        <color theme="1"/>
        <rFont val="Aptos Display"/>
        <family val="2"/>
        <scheme val="major"/>
      </rPr>
      <t xml:space="preserve">5. Gucke in der Gesamttabelle, wie viel freien Cashflow du hast und analysiere bei welchen Kosten du sparen kannst. 
</t>
    </r>
    <r>
      <rPr>
        <b/>
        <sz val="12"/>
        <color theme="1"/>
        <rFont val="Aptos Display"/>
        <family val="2"/>
        <scheme val="major"/>
      </rPr>
      <t xml:space="preserve">
</t>
    </r>
    <r>
      <rPr>
        <sz val="12"/>
        <color theme="1"/>
        <rFont val="Aptos Display"/>
        <family val="2"/>
        <scheme val="major"/>
      </rPr>
      <t>6. Untersuche, ob du schon Investitionen tätigst um deine zuvor berechnete Rentenlücke zu schließen.
7. Setze dir ein Ziel, wie viel Geld du investieren möchtest um später ein sorgenfreies Leben führen zu können.
8. Vereinbare ein Beratungsgespräch um zu lernen, wie du steueroptimiert und sicher investieren kannst.</t>
    </r>
  </si>
  <si>
    <t>Gehalt</t>
  </si>
  <si>
    <t>Mieteinnahmen</t>
  </si>
  <si>
    <t>Dividende</t>
  </si>
  <si>
    <t>Unterhalt</t>
  </si>
  <si>
    <t>Miete</t>
  </si>
  <si>
    <t>monatlich</t>
  </si>
  <si>
    <t>Strom</t>
  </si>
  <si>
    <t>Internet</t>
  </si>
  <si>
    <t>GEZ</t>
  </si>
  <si>
    <t>Leasing</t>
  </si>
  <si>
    <t>KFZ Versicherung</t>
  </si>
  <si>
    <t>Sachversicherungen</t>
  </si>
  <si>
    <t>BU</t>
  </si>
  <si>
    <t>Rewe</t>
  </si>
  <si>
    <t>Tanken</t>
  </si>
  <si>
    <t>Auto waschen</t>
  </si>
  <si>
    <t>Restaurant</t>
  </si>
  <si>
    <t>Tagesgeld</t>
  </si>
  <si>
    <t>ETF Sparplan</t>
  </si>
  <si>
    <t>Bausparer</t>
  </si>
  <si>
    <t>Datum</t>
  </si>
  <si>
    <t>01.07.</t>
  </si>
  <si>
    <t>04.07.</t>
  </si>
  <si>
    <t>08.07.</t>
  </si>
  <si>
    <t>vierteljährlich</t>
  </si>
  <si>
    <t>aktuelle Sparrate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</si>
</sst>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4" x14ac:knownFonts="1">
    <font>
      <sz val="10"/>
      <color theme="1"/>
      <name val="Arial"/>
      <family val="2"/>
    </font>
    <font>
      <sz val="10"/>
      <color theme="1"/>
      <name val="Arial"/>
      <family val="2"/>
    </font>
    <font>
      <i/>
      <sz val="12"/>
      <color theme="1"/>
      <name val="Aptos Display"/>
      <family val="2"/>
      <scheme val="major"/>
    </font>
    <font>
      <sz val="12"/>
      <color theme="1"/>
      <name val="Aptos Display"/>
      <family val="2"/>
      <scheme val="major"/>
    </font>
    <font>
      <b/>
      <sz val="12"/>
      <color theme="1"/>
      <name val="Aptos Display"/>
      <family val="2"/>
      <scheme val="major"/>
    </font>
    <font>
      <b/>
      <u/>
      <sz val="12"/>
      <color theme="1"/>
      <name val="Aptos Display"/>
      <family val="2"/>
      <scheme val="major"/>
    </font>
    <font>
      <b/>
      <u val="singleAccounting"/>
      <sz val="12"/>
      <color theme="1"/>
      <name val="Aptos Display"/>
      <family val="2"/>
      <scheme val="major"/>
    </font>
    <font>
      <b/>
      <sz val="22"/>
      <color theme="0"/>
      <name val="Aptos Display"/>
      <family val="2"/>
      <scheme val="major"/>
    </font>
    <font>
      <sz val="10"/>
      <color theme="1"/>
      <name val="Aptos Narrow"/>
      <family val="2"/>
      <scheme val="minor"/>
    </font>
    <font>
      <b/>
      <sz val="10"/>
      <color theme="1"/>
      <name val="Aptos Narrow"/>
      <family val="2"/>
      <scheme val="minor"/>
    </font>
    <font>
      <b/>
      <i/>
      <sz val="12"/>
      <color theme="1"/>
      <name val="Aptos Display"/>
      <family val="2"/>
      <scheme val="major"/>
    </font>
    <font>
      <u/>
      <sz val="12"/>
      <color theme="1"/>
      <name val="Aptos Display"/>
      <family val="2"/>
      <scheme val="major"/>
    </font>
    <font>
      <sz val="12"/>
      <color theme="1"/>
      <name val="Arial"/>
      <family val="2"/>
    </font>
    <font>
      <b/>
      <sz val="36"/>
      <color theme="0"/>
      <name val="Aptos Display"/>
      <family val="2"/>
      <scheme val="major"/>
    </font>
  </fonts>
  <fills count="9">
    <fill>
      <patternFill patternType="none"/>
    </fill>
    <fill>
      <patternFill patternType="gray125"/>
    </fill>
    <fill>
      <patternFill patternType="solid">
        <fgColor theme="2" tint="-0.499984740745262"/>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79998168889431442"/>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3">
    <xf numFmtId="0" fontId="0" fillId="0" borderId="0" xfId="0"/>
    <xf numFmtId="0" fontId="0" fillId="0" borderId="0" xfId="0" applyProtection="1"/>
    <xf numFmtId="0" fontId="0" fillId="2" borderId="0" xfId="0" applyFill="1" applyProtection="1"/>
    <xf numFmtId="0" fontId="4" fillId="3" borderId="0" xfId="0" applyFont="1" applyFill="1" applyAlignment="1" applyProtection="1">
      <alignment horizontal="left"/>
    </xf>
    <xf numFmtId="44" fontId="3" fillId="3" borderId="0" xfId="1" applyFont="1" applyFill="1" applyAlignment="1" applyProtection="1"/>
    <xf numFmtId="0" fontId="2" fillId="3" borderId="0" xfId="0" applyFont="1" applyFill="1" applyAlignment="1" applyProtection="1">
      <alignment horizontal="left"/>
    </xf>
    <xf numFmtId="0" fontId="5" fillId="3" borderId="0" xfId="0" applyFont="1" applyFill="1" applyAlignment="1" applyProtection="1">
      <alignment horizontal="left"/>
    </xf>
    <xf numFmtId="44" fontId="6" fillId="3" borderId="0" xfId="1" applyFont="1" applyFill="1" applyAlignment="1" applyProtection="1"/>
    <xf numFmtId="44" fontId="4" fillId="3" borderId="0" xfId="1" applyFont="1" applyFill="1" applyAlignment="1" applyProtection="1"/>
    <xf numFmtId="0" fontId="0" fillId="3" borderId="0" xfId="0" applyFill="1" applyAlignment="1" applyProtection="1">
      <alignment horizontal="center"/>
    </xf>
    <xf numFmtId="0" fontId="0" fillId="3" borderId="0" xfId="0" applyFill="1" applyProtection="1"/>
    <xf numFmtId="0" fontId="0" fillId="0" borderId="0" xfId="0" applyAlignment="1" applyProtection="1">
      <alignment vertical="center"/>
    </xf>
    <xf numFmtId="0" fontId="8" fillId="3" borderId="0" xfId="0" applyFont="1" applyFill="1" applyAlignment="1" applyProtection="1">
      <alignment horizontal="center"/>
    </xf>
    <xf numFmtId="0" fontId="8" fillId="3" borderId="0" xfId="0" applyFont="1" applyFill="1" applyAlignment="1" applyProtection="1">
      <alignment horizontal="center" wrapText="1"/>
    </xf>
    <xf numFmtId="0" fontId="8" fillId="3" borderId="0" xfId="0" applyFont="1" applyFill="1" applyProtection="1"/>
    <xf numFmtId="44" fontId="3" fillId="3" borderId="0" xfId="1" applyFont="1" applyFill="1" applyAlignment="1" applyProtection="1">
      <protection locked="0"/>
    </xf>
    <xf numFmtId="0" fontId="10" fillId="3" borderId="0" xfId="0" applyFont="1" applyFill="1" applyAlignment="1" applyProtection="1">
      <alignment horizontal="left"/>
    </xf>
    <xf numFmtId="0" fontId="3" fillId="0" borderId="0" xfId="0" applyFont="1"/>
    <xf numFmtId="0" fontId="4" fillId="0" borderId="0" xfId="0" applyFont="1"/>
    <xf numFmtId="0" fontId="3" fillId="0" borderId="0" xfId="0" applyFont="1" applyAlignment="1">
      <alignment horizontal="center" vertical="center"/>
    </xf>
    <xf numFmtId="0" fontId="11" fillId="0" borderId="0" xfId="0" applyFont="1" applyAlignment="1">
      <alignment horizontal="center" vertical="center"/>
    </xf>
    <xf numFmtId="0" fontId="4" fillId="5" borderId="2" xfId="0" applyFont="1" applyFill="1" applyBorder="1" applyAlignment="1">
      <alignment horizontal="center" vertical="center"/>
    </xf>
    <xf numFmtId="0" fontId="4" fillId="6" borderId="2" xfId="0" applyFont="1" applyFill="1" applyBorder="1" applyAlignment="1">
      <alignment horizontal="center" vertical="center"/>
    </xf>
    <xf numFmtId="0" fontId="4" fillId="4" borderId="2" xfId="0" applyFont="1" applyFill="1" applyBorder="1" applyAlignment="1">
      <alignment horizontal="center" vertical="center"/>
    </xf>
    <xf numFmtId="0" fontId="4" fillId="7" borderId="2" xfId="0" applyFont="1" applyFill="1" applyBorder="1" applyAlignment="1">
      <alignment horizontal="center" vertical="center"/>
    </xf>
    <xf numFmtId="0" fontId="11" fillId="4" borderId="11" xfId="0" applyFont="1" applyFill="1" applyBorder="1" applyAlignment="1">
      <alignment horizontal="center" vertical="center"/>
    </xf>
    <xf numFmtId="0" fontId="11" fillId="7" borderId="11" xfId="0" applyFont="1" applyFill="1" applyBorder="1" applyAlignment="1">
      <alignment horizontal="center" vertical="center"/>
    </xf>
    <xf numFmtId="0" fontId="11" fillId="5" borderId="11" xfId="0" applyFont="1" applyFill="1" applyBorder="1" applyAlignment="1">
      <alignment horizontal="center" vertical="center"/>
    </xf>
    <xf numFmtId="0" fontId="11" fillId="6" borderId="11" xfId="0" applyFont="1" applyFill="1" applyBorder="1" applyAlignment="1">
      <alignment horizontal="center" vertical="center"/>
    </xf>
    <xf numFmtId="0" fontId="3" fillId="0" borderId="0" xfId="0" applyFont="1" applyFill="1" applyBorder="1"/>
    <xf numFmtId="0" fontId="12" fillId="0" borderId="0" xfId="0" applyFont="1" applyFill="1" applyBorder="1"/>
    <xf numFmtId="0" fontId="0" fillId="0" borderId="0" xfId="0" applyBorder="1"/>
    <xf numFmtId="0" fontId="0" fillId="2" borderId="0" xfId="0" applyFill="1" applyAlignment="1">
      <alignment vertical="center"/>
    </xf>
    <xf numFmtId="0" fontId="4" fillId="0" borderId="0" xfId="0" applyFont="1" applyBorder="1" applyAlignment="1">
      <alignment vertical="center"/>
    </xf>
    <xf numFmtId="0" fontId="4" fillId="8" borderId="2" xfId="0" applyFont="1" applyFill="1" applyBorder="1" applyAlignment="1">
      <alignment horizontal="center" vertical="center"/>
    </xf>
    <xf numFmtId="0" fontId="4" fillId="0" borderId="0" xfId="0" applyFont="1" applyFill="1" applyBorder="1" applyAlignment="1">
      <alignment horizontal="center" vertical="center" wrapText="1"/>
    </xf>
    <xf numFmtId="0" fontId="0" fillId="2" borderId="0" xfId="0" applyFill="1"/>
    <xf numFmtId="0" fontId="0" fillId="0" borderId="0" xfId="0" applyFill="1"/>
    <xf numFmtId="0" fontId="3" fillId="5" borderId="12" xfId="0" applyFont="1" applyFill="1" applyBorder="1" applyAlignment="1" applyProtection="1">
      <alignment horizontal="center" vertical="center"/>
      <protection locked="0"/>
    </xf>
    <xf numFmtId="0" fontId="3" fillId="5" borderId="13"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0" xfId="0" applyFont="1" applyFill="1" applyBorder="1" applyAlignment="1" applyProtection="1">
      <alignment horizontal="center" vertical="center"/>
      <protection locked="0"/>
    </xf>
    <xf numFmtId="0" fontId="3" fillId="5" borderId="17" xfId="0" applyFont="1" applyFill="1" applyBorder="1" applyAlignment="1" applyProtection="1">
      <alignment horizontal="center" vertical="center"/>
      <protection locked="0"/>
    </xf>
    <xf numFmtId="0" fontId="3" fillId="5" borderId="18"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0" fontId="3" fillId="6" borderId="15" xfId="0" applyFont="1" applyFill="1" applyBorder="1" applyAlignment="1" applyProtection="1">
      <alignment horizontal="center" vertical="center"/>
      <protection locked="0"/>
    </xf>
    <xf numFmtId="0" fontId="3" fillId="6" borderId="17" xfId="0" applyFont="1" applyFill="1" applyBorder="1" applyAlignment="1" applyProtection="1">
      <alignment horizontal="center" vertical="center"/>
      <protection locked="0"/>
    </xf>
    <xf numFmtId="0" fontId="3" fillId="4" borderId="12"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3" fillId="4" borderId="15"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4" borderId="17" xfId="0" applyFont="1" applyFill="1" applyBorder="1" applyAlignment="1" applyProtection="1">
      <alignment horizontal="center" vertical="center"/>
      <protection locked="0"/>
    </xf>
    <xf numFmtId="0" fontId="3" fillId="4" borderId="18" xfId="0" applyFont="1" applyFill="1" applyBorder="1" applyAlignment="1" applyProtection="1">
      <alignment horizontal="center" vertical="center"/>
      <protection locked="0"/>
    </xf>
    <xf numFmtId="0" fontId="3" fillId="7" borderId="10" xfId="0" applyFont="1" applyFill="1" applyBorder="1" applyAlignment="1" applyProtection="1">
      <alignment horizontal="center" vertical="center"/>
      <protection locked="0"/>
    </xf>
    <xf numFmtId="0" fontId="3" fillId="7" borderId="21" xfId="0" applyFont="1" applyFill="1" applyBorder="1" applyAlignment="1" applyProtection="1">
      <alignment horizontal="center" vertical="center"/>
      <protection locked="0"/>
    </xf>
    <xf numFmtId="0" fontId="3" fillId="7" borderId="24" xfId="0" applyFont="1" applyFill="1" applyBorder="1" applyAlignment="1" applyProtection="1">
      <alignment horizontal="center" vertical="center"/>
      <protection locked="0"/>
    </xf>
    <xf numFmtId="0" fontId="3" fillId="7" borderId="29" xfId="0" applyFont="1" applyFill="1" applyBorder="1" applyAlignment="1" applyProtection="1">
      <alignment horizontal="center" vertical="center"/>
      <protection locked="0"/>
    </xf>
    <xf numFmtId="0" fontId="3" fillId="7" borderId="30" xfId="0" applyFont="1" applyFill="1" applyBorder="1" applyAlignment="1" applyProtection="1">
      <alignment horizontal="center" vertical="center"/>
      <protection locked="0"/>
    </xf>
    <xf numFmtId="44" fontId="3" fillId="6" borderId="14" xfId="1" applyFont="1" applyFill="1" applyBorder="1" applyAlignment="1" applyProtection="1">
      <alignment horizontal="center" vertical="center"/>
      <protection locked="0"/>
    </xf>
    <xf numFmtId="44" fontId="3" fillId="6" borderId="16" xfId="1" applyFont="1" applyFill="1" applyBorder="1" applyAlignment="1" applyProtection="1">
      <alignment horizontal="center" vertical="center"/>
      <protection locked="0"/>
    </xf>
    <xf numFmtId="44" fontId="3" fillId="6" borderId="19" xfId="1" applyFont="1" applyFill="1" applyBorder="1" applyAlignment="1" applyProtection="1">
      <alignment horizontal="center" vertical="center"/>
      <protection locked="0"/>
    </xf>
    <xf numFmtId="44" fontId="3" fillId="6" borderId="4" xfId="1" applyFont="1" applyFill="1" applyBorder="1" applyAlignment="1">
      <alignment horizontal="center" vertical="center"/>
    </xf>
    <xf numFmtId="44" fontId="3" fillId="5" borderId="14" xfId="1" applyFont="1" applyFill="1" applyBorder="1" applyAlignment="1" applyProtection="1">
      <alignment horizontal="center" vertical="center"/>
      <protection locked="0"/>
    </xf>
    <xf numFmtId="44" fontId="3" fillId="5" borderId="16" xfId="1" applyFont="1" applyFill="1" applyBorder="1" applyAlignment="1" applyProtection="1">
      <alignment horizontal="center" vertical="center"/>
      <protection locked="0"/>
    </xf>
    <xf numFmtId="44" fontId="3" fillId="5" borderId="19" xfId="1" applyFont="1" applyFill="1" applyBorder="1" applyAlignment="1" applyProtection="1">
      <alignment horizontal="center" vertical="center"/>
      <protection locked="0"/>
    </xf>
    <xf numFmtId="44" fontId="3" fillId="5" borderId="4" xfId="1" applyFont="1" applyFill="1" applyBorder="1" applyAlignment="1">
      <alignment horizontal="center" vertical="center"/>
    </xf>
    <xf numFmtId="44" fontId="3" fillId="4" borderId="14" xfId="1" applyFont="1" applyFill="1" applyBorder="1" applyAlignment="1" applyProtection="1">
      <alignment horizontal="center" vertical="center"/>
      <protection locked="0"/>
    </xf>
    <xf numFmtId="44" fontId="3" fillId="4" borderId="16" xfId="1" applyFont="1" applyFill="1" applyBorder="1" applyAlignment="1" applyProtection="1">
      <alignment horizontal="center" vertical="center"/>
      <protection locked="0"/>
    </xf>
    <xf numFmtId="44" fontId="3" fillId="4" borderId="19" xfId="1" applyFont="1" applyFill="1" applyBorder="1" applyAlignment="1" applyProtection="1">
      <alignment horizontal="center" vertical="center"/>
      <protection locked="0"/>
    </xf>
    <xf numFmtId="44" fontId="12" fillId="4" borderId="4" xfId="1" applyFont="1" applyFill="1" applyBorder="1" applyAlignment="1">
      <alignment horizontal="center" vertical="center"/>
    </xf>
    <xf numFmtId="44" fontId="3" fillId="7" borderId="14" xfId="1" applyFont="1" applyFill="1" applyBorder="1" applyAlignment="1" applyProtection="1">
      <alignment horizontal="center" vertical="center"/>
      <protection locked="0"/>
    </xf>
    <xf numFmtId="44" fontId="3" fillId="7" borderId="16" xfId="1" applyFont="1" applyFill="1" applyBorder="1" applyAlignment="1" applyProtection="1">
      <alignment horizontal="center" vertical="center"/>
      <protection locked="0"/>
    </xf>
    <xf numFmtId="44" fontId="3" fillId="7" borderId="22" xfId="1" applyFont="1" applyFill="1" applyBorder="1" applyAlignment="1" applyProtection="1">
      <alignment horizontal="center" vertical="center"/>
      <protection locked="0"/>
    </xf>
    <xf numFmtId="44" fontId="3" fillId="7" borderId="25" xfId="1" applyFont="1" applyFill="1" applyBorder="1" applyAlignment="1" applyProtection="1">
      <alignment horizontal="center" vertical="center"/>
      <protection locked="0"/>
    </xf>
    <xf numFmtId="44" fontId="12" fillId="7" borderId="4" xfId="1" applyFont="1" applyFill="1" applyBorder="1" applyAlignment="1">
      <alignment horizontal="center" vertical="center"/>
    </xf>
    <xf numFmtId="44" fontId="3" fillId="8" borderId="1" xfId="1" applyFont="1" applyFill="1" applyBorder="1" applyAlignment="1">
      <alignment horizontal="center" vertical="center"/>
    </xf>
    <xf numFmtId="44" fontId="3" fillId="6" borderId="13" xfId="1" applyFont="1" applyFill="1" applyBorder="1" applyAlignment="1" applyProtection="1">
      <alignment horizontal="center" vertical="center"/>
      <protection locked="0"/>
    </xf>
    <xf numFmtId="44" fontId="3" fillId="6" borderId="10" xfId="1" applyFont="1" applyFill="1" applyBorder="1" applyAlignment="1" applyProtection="1">
      <alignment horizontal="center" vertical="center"/>
      <protection locked="0"/>
    </xf>
    <xf numFmtId="44" fontId="3" fillId="6" borderId="18" xfId="1" applyFont="1" applyFill="1" applyBorder="1" applyAlignment="1" applyProtection="1">
      <alignment horizontal="center" vertical="center"/>
      <protection locked="0"/>
    </xf>
    <xf numFmtId="14" fontId="3" fillId="7" borderId="12" xfId="0" applyNumberFormat="1" applyFont="1" applyFill="1" applyBorder="1" applyAlignment="1" applyProtection="1">
      <alignment horizontal="center" vertical="center"/>
      <protection locked="0"/>
    </xf>
    <xf numFmtId="14" fontId="3" fillId="7" borderId="15" xfId="0" applyNumberFormat="1" applyFont="1" applyFill="1" applyBorder="1" applyAlignment="1" applyProtection="1">
      <alignment horizontal="center" vertical="center"/>
      <protection locked="0"/>
    </xf>
    <xf numFmtId="14" fontId="3" fillId="7" borderId="20" xfId="0" applyNumberFormat="1" applyFont="1" applyFill="1" applyBorder="1" applyAlignment="1" applyProtection="1">
      <alignment horizontal="center" vertical="center"/>
      <protection locked="0"/>
    </xf>
    <xf numFmtId="14" fontId="3" fillId="7" borderId="23" xfId="0" applyNumberFormat="1" applyFont="1" applyFill="1" applyBorder="1" applyAlignment="1" applyProtection="1">
      <alignment horizontal="center" vertical="center"/>
      <protection locked="0"/>
    </xf>
    <xf numFmtId="0" fontId="8" fillId="3" borderId="0" xfId="0" applyFont="1" applyFill="1" applyAlignment="1" applyProtection="1">
      <alignment horizontal="center" vertical="center" wrapText="1"/>
    </xf>
    <xf numFmtId="0" fontId="8" fillId="3" borderId="0" xfId="0" applyFont="1" applyFill="1" applyAlignment="1" applyProtection="1">
      <alignment horizontal="center" vertical="center"/>
    </xf>
    <xf numFmtId="0" fontId="0" fillId="2" borderId="0" xfId="0" applyFill="1" applyAlignment="1" applyProtection="1">
      <alignment horizontal="center" vertical="center"/>
    </xf>
    <xf numFmtId="0" fontId="7" fillId="2" borderId="0" xfId="0" applyFont="1" applyFill="1" applyAlignment="1" applyProtection="1">
      <alignment horizontal="center" vertical="center"/>
    </xf>
    <xf numFmtId="0" fontId="4" fillId="3" borderId="0" xfId="0" applyFont="1" applyFill="1" applyAlignment="1" applyProtection="1">
      <alignment horizontal="center" vertical="center"/>
    </xf>
    <xf numFmtId="0" fontId="0" fillId="2" borderId="0" xfId="0" applyFill="1" applyAlignment="1">
      <alignment horizontal="center" vertical="center"/>
    </xf>
    <xf numFmtId="0" fontId="4" fillId="8" borderId="2" xfId="0" applyFont="1" applyFill="1" applyBorder="1" applyAlignment="1">
      <alignment horizontal="center" vertical="center"/>
    </xf>
    <xf numFmtId="0" fontId="4" fillId="8" borderId="27" xfId="0" applyFont="1" applyFill="1" applyBorder="1" applyAlignment="1">
      <alignment horizontal="center" vertical="center"/>
    </xf>
    <xf numFmtId="0" fontId="4" fillId="8" borderId="28"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4" fillId="8" borderId="27"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13" fillId="2" borderId="0" xfId="0" applyFont="1" applyFill="1" applyAlignment="1" applyProtection="1">
      <alignment horizontal="center" vertical="center"/>
    </xf>
    <xf numFmtId="0" fontId="4" fillId="7" borderId="2" xfId="0" applyFont="1" applyFill="1" applyBorder="1" applyAlignment="1">
      <alignment horizontal="center" vertical="center"/>
    </xf>
    <xf numFmtId="0" fontId="4" fillId="7" borderId="3" xfId="0" applyFont="1" applyFill="1" applyBorder="1" applyAlignment="1">
      <alignment horizontal="center" vertical="center"/>
    </xf>
    <xf numFmtId="0" fontId="4" fillId="7" borderId="4"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600" b="1"/>
              <a:t>Verteilung der Einnahmen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explosion val="2"/>
          <c:dPt>
            <c:idx val="0"/>
            <c:bubble3D val="0"/>
            <c:spPr>
              <a:solidFill>
                <a:schemeClr val="accent3">
                  <a:lumMod val="40000"/>
                  <a:lumOff val="60000"/>
                </a:schemeClr>
              </a:solidFill>
              <a:ln w="19050">
                <a:solidFill>
                  <a:schemeClr val="lt1"/>
                </a:solidFill>
              </a:ln>
              <a:effectLst/>
            </c:spPr>
            <c:extLst>
              <c:ext xmlns:c16="http://schemas.microsoft.com/office/drawing/2014/chart" uri="{C3380CC4-5D6E-409C-BE32-E72D297353CC}">
                <c16:uniqueId val="{00000001-51F3-4211-B96D-AA4BE8C4A0F2}"/>
              </c:ext>
            </c:extLst>
          </c:dPt>
          <c:dPt>
            <c:idx val="1"/>
            <c:bubble3D val="0"/>
            <c:spPr>
              <a:solidFill>
                <a:schemeClr val="accent5">
                  <a:lumMod val="40000"/>
                  <a:lumOff val="60000"/>
                </a:schemeClr>
              </a:solidFill>
              <a:ln w="19050">
                <a:solidFill>
                  <a:schemeClr val="lt1"/>
                </a:solidFill>
              </a:ln>
              <a:effectLst/>
            </c:spPr>
            <c:extLst>
              <c:ext xmlns:c16="http://schemas.microsoft.com/office/drawing/2014/chart" uri="{C3380CC4-5D6E-409C-BE32-E72D297353CC}">
                <c16:uniqueId val="{00000004-51F3-4211-B96D-AA4BE8C4A0F2}"/>
              </c:ext>
            </c:extLst>
          </c:dPt>
          <c:dPt>
            <c:idx val="2"/>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3-51F3-4211-B96D-AA4BE8C4A0F2}"/>
              </c:ext>
            </c:extLst>
          </c:dPt>
          <c:dPt>
            <c:idx val="3"/>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2-51F3-4211-B96D-AA4BE8C4A0F2}"/>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dLblPos val="outEnd"/>
              <c:showLegendKey val="1"/>
              <c:showVal val="0"/>
              <c:showCatName val="1"/>
              <c:showSerName val="0"/>
              <c:showPercent val="1"/>
              <c:showBubbleSize val="0"/>
              <c:extLst>
                <c:ext xmlns:c16="http://schemas.microsoft.com/office/drawing/2014/chart" uri="{C3380CC4-5D6E-409C-BE32-E72D297353CC}">
                  <c16:uniqueId val="{00000001-51F3-4211-B96D-AA4BE8C4A0F2}"/>
                </c:ext>
              </c:extLst>
            </c:dLbl>
            <c:dLbl>
              <c:idx val="1"/>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dLblPos val="outEnd"/>
              <c:showLegendKey val="1"/>
              <c:showVal val="0"/>
              <c:showCatName val="1"/>
              <c:showSerName val="0"/>
              <c:showPercent val="1"/>
              <c:showBubbleSize val="0"/>
              <c:extLst>
                <c:ext xmlns:c16="http://schemas.microsoft.com/office/drawing/2014/chart" uri="{C3380CC4-5D6E-409C-BE32-E72D297353CC}">
                  <c16:uniqueId val="{00000004-51F3-4211-B96D-AA4BE8C4A0F2}"/>
                </c:ext>
              </c:extLst>
            </c:dLbl>
            <c:dLbl>
              <c:idx val="2"/>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dLblPos val="outEnd"/>
              <c:showLegendKey val="1"/>
              <c:showVal val="0"/>
              <c:showCatName val="1"/>
              <c:showSerName val="0"/>
              <c:showPercent val="1"/>
              <c:showBubbleSize val="0"/>
              <c:extLst>
                <c:ext xmlns:c16="http://schemas.microsoft.com/office/drawing/2014/chart" uri="{C3380CC4-5D6E-409C-BE32-E72D297353CC}">
                  <c16:uniqueId val="{00000003-51F3-4211-B96D-AA4BE8C4A0F2}"/>
                </c:ext>
              </c:extLst>
            </c:dLbl>
            <c:dLbl>
              <c:idx val="3"/>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dLblPos val="outEnd"/>
              <c:showLegendKey val="1"/>
              <c:showVal val="0"/>
              <c:showCatName val="1"/>
              <c:showSerName val="0"/>
              <c:showPercent val="1"/>
              <c:showBubbleSize val="0"/>
              <c:extLst>
                <c:ext xmlns:c16="http://schemas.microsoft.com/office/drawing/2014/chart" uri="{C3380CC4-5D6E-409C-BE32-E72D297353CC}">
                  <c16:uniqueId val="{00000002-51F3-4211-B96D-AA4BE8C4A0F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1"/>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Cashflowrechner!$K$5:$K$8</c:f>
              <c:strCache>
                <c:ptCount val="4"/>
                <c:pt idx="0">
                  <c:v>Spartöpfe</c:v>
                </c:pt>
                <c:pt idx="1">
                  <c:v>Fixkosten</c:v>
                </c:pt>
                <c:pt idx="2">
                  <c:v>Variable Kosten</c:v>
                </c:pt>
                <c:pt idx="3">
                  <c:v>Cashflow</c:v>
                </c:pt>
              </c:strCache>
            </c:strRef>
          </c:cat>
          <c:val>
            <c:numRef>
              <c:f>Cashflowrechner!$L$5:$L$8</c:f>
              <c:numCache>
                <c:formatCode>_("€"* #,##0.00_);_("€"* \(#,##0.00\);_("€"* "-"??_);_(@_)</c:formatCode>
                <c:ptCount val="4"/>
                <c:pt idx="0">
                  <c:v>750</c:v>
                </c:pt>
                <c:pt idx="1">
                  <c:v>1173.56</c:v>
                </c:pt>
                <c:pt idx="2">
                  <c:v>225.45</c:v>
                </c:pt>
                <c:pt idx="3">
                  <c:v>1080.9900000000002</c:v>
                </c:pt>
              </c:numCache>
            </c:numRef>
          </c:val>
          <c:extLst>
            <c:ext xmlns:c16="http://schemas.microsoft.com/office/drawing/2014/chart" uri="{C3380CC4-5D6E-409C-BE32-E72D297353CC}">
              <c16:uniqueId val="{00000000-51F3-4211-B96D-AA4BE8C4A0F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4002</xdr:colOff>
      <xdr:row>8</xdr:row>
      <xdr:rowOff>300157</xdr:rowOff>
    </xdr:from>
    <xdr:to>
      <xdr:col>12</xdr:col>
      <xdr:colOff>1714499</xdr:colOff>
      <xdr:row>20</xdr:row>
      <xdr:rowOff>13608</xdr:rowOff>
    </xdr:to>
    <xdr:graphicFrame macro="">
      <xdr:nvGraphicFramePr>
        <xdr:cNvPr id="5" name="Diagramm 4">
          <a:extLst>
            <a:ext uri="{FF2B5EF4-FFF2-40B4-BE49-F238E27FC236}">
              <a16:creationId xmlns:a16="http://schemas.microsoft.com/office/drawing/2014/main" id="{E22229EB-6F0F-2351-2457-CE4D860FF2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47F40-2E81-451B-8FF6-90B50942C792}">
  <sheetPr codeName="Tabelle1"/>
  <dimension ref="A1:H31"/>
  <sheetViews>
    <sheetView showGridLines="0" workbookViewId="0">
      <selection activeCell="C2" sqref="C2"/>
    </sheetView>
  </sheetViews>
  <sheetFormatPr baseColWidth="10" defaultRowHeight="12.75" x14ac:dyDescent="0.2"/>
  <cols>
    <col min="1" max="1" width="11.42578125" style="1"/>
    <col min="2" max="2" width="40.7109375" style="1" customWidth="1"/>
    <col min="3" max="3" width="20.7109375" style="1" customWidth="1"/>
    <col min="4" max="16384" width="11.42578125" style="1"/>
  </cols>
  <sheetData>
    <row r="1" spans="1:8" ht="90" customHeight="1" x14ac:dyDescent="0.2">
      <c r="A1" s="86" t="s">
        <v>0</v>
      </c>
      <c r="B1" s="86"/>
      <c r="C1" s="85" t="e" vm="1">
        <v>#VALUE!</v>
      </c>
      <c r="D1" s="85"/>
    </row>
    <row r="2" spans="1:8" ht="24.95" customHeight="1" x14ac:dyDescent="0.25">
      <c r="A2" s="2"/>
      <c r="B2" s="3" t="s">
        <v>14</v>
      </c>
      <c r="C2" s="15">
        <v>7000</v>
      </c>
      <c r="D2" s="2"/>
    </row>
    <row r="3" spans="1:8" ht="24.95" customHeight="1" x14ac:dyDescent="0.25">
      <c r="A3" s="2"/>
      <c r="B3" s="16" t="s">
        <v>15</v>
      </c>
      <c r="C3" s="4">
        <f>MIN(C2, 7550)</f>
        <v>7000</v>
      </c>
      <c r="D3" s="2"/>
    </row>
    <row r="4" spans="1:8" ht="24.95" customHeight="1" x14ac:dyDescent="0.25">
      <c r="A4" s="2"/>
      <c r="B4" s="5" t="s">
        <v>1</v>
      </c>
      <c r="C4" s="4">
        <f>C3*0.48</f>
        <v>3360</v>
      </c>
      <c r="D4" s="2"/>
    </row>
    <row r="5" spans="1:8" ht="24.95" customHeight="1" x14ac:dyDescent="0.25">
      <c r="A5" s="2"/>
      <c r="B5" s="5" t="s">
        <v>2</v>
      </c>
      <c r="C5" s="4">
        <f>C4*0.8</f>
        <v>2688</v>
      </c>
      <c r="D5" s="2"/>
    </row>
    <row r="6" spans="1:8" ht="24.95" customHeight="1" x14ac:dyDescent="0.25">
      <c r="A6" s="2"/>
      <c r="B6" s="5" t="s">
        <v>3</v>
      </c>
      <c r="C6" s="4">
        <f>C2*0.65</f>
        <v>4550</v>
      </c>
      <c r="D6" s="2"/>
    </row>
    <row r="7" spans="1:8" ht="24.95" customHeight="1" x14ac:dyDescent="0.25">
      <c r="A7" s="2"/>
      <c r="B7" s="5" t="s">
        <v>4</v>
      </c>
      <c r="C7" s="4">
        <f>C6</f>
        <v>4550</v>
      </c>
      <c r="D7" s="2"/>
    </row>
    <row r="8" spans="1:8" ht="24.95" customHeight="1" x14ac:dyDescent="0.4">
      <c r="A8" s="2"/>
      <c r="B8" s="6" t="s">
        <v>5</v>
      </c>
      <c r="C8" s="7">
        <f>C7-C5</f>
        <v>1862</v>
      </c>
      <c r="D8" s="2"/>
    </row>
    <row r="9" spans="1:8" ht="24.95" customHeight="1" x14ac:dyDescent="0.25">
      <c r="A9" s="2"/>
      <c r="B9" s="3" t="s">
        <v>6</v>
      </c>
      <c r="C9" s="8">
        <f>C8*300</f>
        <v>558600</v>
      </c>
      <c r="D9" s="2"/>
    </row>
    <row r="10" spans="1:8" ht="24.95" customHeight="1" x14ac:dyDescent="0.2">
      <c r="A10" s="2"/>
      <c r="B10" s="9"/>
      <c r="C10" s="10"/>
      <c r="D10" s="2"/>
    </row>
    <row r="11" spans="1:8" ht="24.95" customHeight="1" x14ac:dyDescent="0.2">
      <c r="A11" s="2"/>
      <c r="B11" s="10"/>
      <c r="C11" s="10"/>
      <c r="D11" s="2"/>
    </row>
    <row r="12" spans="1:8" ht="24.95" customHeight="1" x14ac:dyDescent="0.2">
      <c r="A12" s="2"/>
      <c r="B12" s="10"/>
      <c r="C12" s="10"/>
      <c r="D12" s="2"/>
      <c r="H12" s="11"/>
    </row>
    <row r="13" spans="1:8" ht="24.95" customHeight="1" x14ac:dyDescent="0.2">
      <c r="A13" s="2"/>
      <c r="B13" s="87" t="s">
        <v>7</v>
      </c>
      <c r="C13" s="87"/>
      <c r="D13" s="2"/>
    </row>
    <row r="14" spans="1:8" ht="24.95" customHeight="1" x14ac:dyDescent="0.2">
      <c r="A14" s="2"/>
      <c r="B14" s="83" t="s">
        <v>8</v>
      </c>
      <c r="C14" s="84"/>
      <c r="D14" s="2"/>
    </row>
    <row r="15" spans="1:8" ht="24.95" customHeight="1" x14ac:dyDescent="0.2">
      <c r="A15" s="2"/>
      <c r="B15" s="84"/>
      <c r="C15" s="84"/>
      <c r="D15" s="2"/>
    </row>
    <row r="16" spans="1:8" ht="5.0999999999999996" customHeight="1" x14ac:dyDescent="0.25">
      <c r="A16" s="2"/>
      <c r="B16" s="12"/>
      <c r="C16" s="12"/>
      <c r="D16" s="2"/>
    </row>
    <row r="17" spans="1:4" ht="24.95" customHeight="1" x14ac:dyDescent="0.2">
      <c r="A17" s="2"/>
      <c r="B17" s="83" t="s">
        <v>9</v>
      </c>
      <c r="C17" s="84"/>
      <c r="D17" s="2"/>
    </row>
    <row r="18" spans="1:4" ht="5.0999999999999996" customHeight="1" x14ac:dyDescent="0.25">
      <c r="A18" s="2"/>
      <c r="B18" s="13"/>
      <c r="C18" s="12"/>
      <c r="D18" s="2"/>
    </row>
    <row r="19" spans="1:4" ht="24.95" customHeight="1" x14ac:dyDescent="0.2">
      <c r="A19" s="2"/>
      <c r="B19" s="83" t="s">
        <v>10</v>
      </c>
      <c r="C19" s="84"/>
      <c r="D19" s="2"/>
    </row>
    <row r="20" spans="1:4" ht="5.0999999999999996" customHeight="1" x14ac:dyDescent="0.25">
      <c r="A20" s="2"/>
      <c r="B20" s="13"/>
      <c r="C20" s="12"/>
      <c r="D20" s="2"/>
    </row>
    <row r="21" spans="1:4" ht="24.95" customHeight="1" x14ac:dyDescent="0.2">
      <c r="A21" s="2"/>
      <c r="B21" s="83" t="s">
        <v>11</v>
      </c>
      <c r="C21" s="83"/>
      <c r="D21" s="2"/>
    </row>
    <row r="22" spans="1:4" ht="24.95" customHeight="1" x14ac:dyDescent="0.2">
      <c r="A22" s="2"/>
      <c r="B22" s="83"/>
      <c r="C22" s="83"/>
      <c r="D22" s="2"/>
    </row>
    <row r="23" spans="1:4" ht="5.0999999999999996" customHeight="1" x14ac:dyDescent="0.25">
      <c r="A23" s="2"/>
      <c r="B23" s="14"/>
      <c r="C23" s="14"/>
      <c r="D23" s="2"/>
    </row>
    <row r="24" spans="1:4" ht="24.95" customHeight="1" x14ac:dyDescent="0.2">
      <c r="A24" s="2"/>
      <c r="B24" s="83" t="s">
        <v>12</v>
      </c>
      <c r="C24" s="84"/>
      <c r="D24" s="2"/>
    </row>
    <row r="25" spans="1:4" ht="5.0999999999999996" customHeight="1" x14ac:dyDescent="0.25">
      <c r="A25" s="2"/>
      <c r="B25" s="14"/>
      <c r="C25" s="14"/>
      <c r="D25" s="2"/>
    </row>
    <row r="26" spans="1:4" ht="24.95" customHeight="1" x14ac:dyDescent="0.2">
      <c r="A26" s="2"/>
      <c r="B26" s="83" t="s">
        <v>13</v>
      </c>
      <c r="C26" s="83"/>
      <c r="D26" s="2"/>
    </row>
    <row r="27" spans="1:4" ht="39.950000000000003" customHeight="1" x14ac:dyDescent="0.2">
      <c r="A27" s="2"/>
      <c r="B27" s="10"/>
      <c r="C27" s="10"/>
      <c r="D27" s="2"/>
    </row>
    <row r="28" spans="1:4" ht="90" customHeight="1" x14ac:dyDescent="0.2">
      <c r="A28" s="2"/>
      <c r="B28" s="2"/>
      <c r="C28" s="2"/>
      <c r="D28" s="2"/>
    </row>
    <row r="29" spans="1:4" ht="24.95" customHeight="1" x14ac:dyDescent="0.2"/>
    <row r="30" spans="1:4" ht="24.95" customHeight="1" x14ac:dyDescent="0.2"/>
    <row r="31" spans="1:4" ht="24.95" customHeight="1" x14ac:dyDescent="0.2"/>
  </sheetData>
  <sheetProtection algorithmName="SHA-512" hashValue="jGc2h29s4FhwLjPjy1Dq5gvBkPsezI7foD76jakDweXeaTRdd+P0+NAGMZmSJAG4Y+oZgr/jy0dp9s08r58TsQ==" saltValue="nzlRwWVPI7xCWlz4+XOwKQ==" spinCount="100000" sheet="1" objects="1" scenarios="1" selectLockedCells="1"/>
  <mergeCells count="9">
    <mergeCell ref="B21:C22"/>
    <mergeCell ref="B24:C24"/>
    <mergeCell ref="B26:C26"/>
    <mergeCell ref="C1:D1"/>
    <mergeCell ref="A1:B1"/>
    <mergeCell ref="B14:C15"/>
    <mergeCell ref="B17:C17"/>
    <mergeCell ref="B13:C13"/>
    <mergeCell ref="B19:C19"/>
  </mergeCells>
  <pageMargins left="0.7" right="0.7" top="0.75" bottom="0.75" header="0.3" footer="0.3"/>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6946D-2C13-40BD-B2A9-84A300A24FE9}">
  <dimension ref="A1:O51"/>
  <sheetViews>
    <sheetView tabSelected="1" zoomScale="54" zoomScaleNormal="85" workbookViewId="0">
      <selection activeCell="I39" sqref="I39"/>
    </sheetView>
  </sheetViews>
  <sheetFormatPr baseColWidth="10" defaultRowHeight="12.75" x14ac:dyDescent="0.2"/>
  <cols>
    <col min="2" max="14" width="25.7109375" customWidth="1"/>
  </cols>
  <sheetData>
    <row r="1" spans="1:15" ht="90" customHeight="1" x14ac:dyDescent="0.2">
      <c r="A1" s="36"/>
      <c r="B1" s="100" t="s">
        <v>25</v>
      </c>
      <c r="C1" s="100"/>
      <c r="D1" s="100"/>
      <c r="E1" s="100"/>
      <c r="F1" s="100"/>
      <c r="G1" s="100"/>
      <c r="H1" s="100"/>
      <c r="I1" s="100"/>
      <c r="J1" s="100"/>
      <c r="K1" s="88" t="e" vm="1">
        <v>#VALUE!</v>
      </c>
      <c r="L1" s="88"/>
      <c r="M1" s="32"/>
      <c r="N1" s="36"/>
      <c r="O1" s="36"/>
    </row>
    <row r="2" spans="1:15" ht="24.95" customHeight="1" thickBot="1" x14ac:dyDescent="0.25">
      <c r="A2" s="36"/>
      <c r="O2" s="36"/>
    </row>
    <row r="3" spans="1:15" ht="24.95" customHeight="1" thickBot="1" x14ac:dyDescent="0.3">
      <c r="A3" s="36"/>
      <c r="C3" s="107" t="s">
        <v>16</v>
      </c>
      <c r="D3" s="108"/>
      <c r="E3" s="109"/>
      <c r="F3" s="17"/>
      <c r="G3" s="104" t="s">
        <v>20</v>
      </c>
      <c r="H3" s="105"/>
      <c r="I3" s="106"/>
      <c r="J3" s="17"/>
      <c r="K3" s="89" t="s">
        <v>27</v>
      </c>
      <c r="L3" s="90"/>
      <c r="M3" s="33"/>
      <c r="O3" s="36"/>
    </row>
    <row r="4" spans="1:15" ht="24.95" customHeight="1" thickBot="1" x14ac:dyDescent="0.3">
      <c r="A4" s="36"/>
      <c r="C4" s="27" t="s">
        <v>17</v>
      </c>
      <c r="D4" s="27" t="s">
        <v>18</v>
      </c>
      <c r="E4" s="27" t="s">
        <v>19</v>
      </c>
      <c r="F4" s="19"/>
      <c r="G4" s="28" t="s">
        <v>22</v>
      </c>
      <c r="H4" s="28" t="s">
        <v>24</v>
      </c>
      <c r="I4" s="28" t="s">
        <v>57</v>
      </c>
      <c r="J4" s="17"/>
      <c r="K4" s="34" t="s">
        <v>28</v>
      </c>
      <c r="L4" s="75">
        <f>E14</f>
        <v>3230</v>
      </c>
      <c r="M4" s="31"/>
      <c r="O4" s="36"/>
    </row>
    <row r="5" spans="1:15" ht="24.95" customHeight="1" thickBot="1" x14ac:dyDescent="0.3">
      <c r="A5" s="36"/>
      <c r="C5" s="38" t="s">
        <v>32</v>
      </c>
      <c r="D5" s="39" t="s">
        <v>37</v>
      </c>
      <c r="E5" s="62">
        <v>2500</v>
      </c>
      <c r="F5" s="17"/>
      <c r="G5" s="44" t="s">
        <v>49</v>
      </c>
      <c r="H5" s="76">
        <v>500</v>
      </c>
      <c r="I5" s="58">
        <v>500</v>
      </c>
      <c r="J5" s="17"/>
      <c r="K5" s="34" t="s">
        <v>20</v>
      </c>
      <c r="L5" s="75">
        <f>I14</f>
        <v>750</v>
      </c>
      <c r="M5" s="31"/>
      <c r="O5" s="36"/>
    </row>
    <row r="6" spans="1:15" ht="24.95" customHeight="1" thickBot="1" x14ac:dyDescent="0.3">
      <c r="A6" s="36"/>
      <c r="C6" s="40" t="s">
        <v>33</v>
      </c>
      <c r="D6" s="41" t="s">
        <v>37</v>
      </c>
      <c r="E6" s="63">
        <v>450</v>
      </c>
      <c r="F6" s="17"/>
      <c r="G6" s="45" t="s">
        <v>50</v>
      </c>
      <c r="H6" s="77">
        <v>200</v>
      </c>
      <c r="I6" s="59">
        <v>200</v>
      </c>
      <c r="J6" s="17"/>
      <c r="K6" s="34" t="s">
        <v>21</v>
      </c>
      <c r="L6" s="75">
        <f>E40</f>
        <v>1173.56</v>
      </c>
      <c r="M6" s="31"/>
      <c r="O6" s="36"/>
    </row>
    <row r="7" spans="1:15" ht="24.95" customHeight="1" thickBot="1" x14ac:dyDescent="0.3">
      <c r="A7" s="36"/>
      <c r="C7" s="40" t="s">
        <v>34</v>
      </c>
      <c r="D7" s="41" t="s">
        <v>56</v>
      </c>
      <c r="E7" s="63">
        <v>30</v>
      </c>
      <c r="F7" s="17"/>
      <c r="G7" s="45" t="s">
        <v>51</v>
      </c>
      <c r="H7" s="77">
        <v>50</v>
      </c>
      <c r="I7" s="59">
        <v>50</v>
      </c>
      <c r="J7" s="17"/>
      <c r="K7" s="34" t="s">
        <v>29</v>
      </c>
      <c r="L7" s="75">
        <f>I40</f>
        <v>225.45</v>
      </c>
      <c r="M7" s="31"/>
      <c r="O7" s="36"/>
    </row>
    <row r="8" spans="1:15" ht="24.95" customHeight="1" thickBot="1" x14ac:dyDescent="0.3">
      <c r="A8" s="36"/>
      <c r="C8" s="40" t="s">
        <v>35</v>
      </c>
      <c r="D8" s="41" t="s">
        <v>37</v>
      </c>
      <c r="E8" s="63">
        <v>250</v>
      </c>
      <c r="F8" s="17"/>
      <c r="G8" s="45"/>
      <c r="H8" s="77"/>
      <c r="I8" s="59"/>
      <c r="J8" s="17"/>
      <c r="K8" s="34" t="s">
        <v>30</v>
      </c>
      <c r="L8" s="75">
        <f>L4-(L5+L6+L7)</f>
        <v>1080.9900000000002</v>
      </c>
      <c r="O8" s="36"/>
    </row>
    <row r="9" spans="1:15" ht="24.95" customHeight="1" x14ac:dyDescent="0.25">
      <c r="A9" s="36"/>
      <c r="C9" s="40"/>
      <c r="D9" s="41"/>
      <c r="E9" s="63"/>
      <c r="F9" s="17"/>
      <c r="G9" s="45"/>
      <c r="H9" s="77"/>
      <c r="I9" s="59"/>
      <c r="J9" s="17"/>
      <c r="O9" s="36"/>
    </row>
    <row r="10" spans="1:15" ht="24.95" customHeight="1" x14ac:dyDescent="0.25">
      <c r="A10" s="36"/>
      <c r="C10" s="40"/>
      <c r="D10" s="41"/>
      <c r="E10" s="63"/>
      <c r="F10" s="17"/>
      <c r="G10" s="45"/>
      <c r="H10" s="77"/>
      <c r="I10" s="59"/>
      <c r="J10" s="17"/>
      <c r="O10" s="36"/>
    </row>
    <row r="11" spans="1:15" ht="24.95" customHeight="1" x14ac:dyDescent="0.25">
      <c r="A11" s="36"/>
      <c r="C11" s="40"/>
      <c r="D11" s="41"/>
      <c r="E11" s="63"/>
      <c r="F11" s="17"/>
      <c r="G11" s="45"/>
      <c r="H11" s="77"/>
      <c r="I11" s="59"/>
      <c r="J11" s="17"/>
      <c r="O11" s="36"/>
    </row>
    <row r="12" spans="1:15" ht="24.95" customHeight="1" x14ac:dyDescent="0.25">
      <c r="A12" s="36"/>
      <c r="C12" s="40"/>
      <c r="D12" s="41"/>
      <c r="E12" s="63"/>
      <c r="F12" s="17"/>
      <c r="G12" s="45"/>
      <c r="H12" s="77"/>
      <c r="I12" s="59"/>
      <c r="J12" s="17"/>
      <c r="O12" s="36"/>
    </row>
    <row r="13" spans="1:15" ht="24.95" customHeight="1" thickBot="1" x14ac:dyDescent="0.3">
      <c r="A13" s="36"/>
      <c r="C13" s="42"/>
      <c r="D13" s="43"/>
      <c r="E13" s="64"/>
      <c r="F13" s="17"/>
      <c r="G13" s="46"/>
      <c r="H13" s="78"/>
      <c r="I13" s="60"/>
      <c r="J13" s="17"/>
      <c r="O13" s="36"/>
    </row>
    <row r="14" spans="1:15" ht="24.95" customHeight="1" thickBot="1" x14ac:dyDescent="0.3">
      <c r="A14" s="36"/>
      <c r="C14" s="29"/>
      <c r="D14" s="21" t="s">
        <v>26</v>
      </c>
      <c r="E14" s="65">
        <f>SUM(E5:E13)</f>
        <v>3230</v>
      </c>
      <c r="F14" s="17"/>
      <c r="G14" s="29"/>
      <c r="H14" s="22" t="s">
        <v>26</v>
      </c>
      <c r="I14" s="61">
        <f>SUM(I5:I13)</f>
        <v>750</v>
      </c>
      <c r="J14" s="17"/>
      <c r="O14" s="36"/>
    </row>
    <row r="15" spans="1:15" ht="24.95" customHeight="1" thickBot="1" x14ac:dyDescent="0.3">
      <c r="A15" s="36"/>
      <c r="C15" s="17"/>
      <c r="D15" s="17"/>
      <c r="E15" s="17"/>
      <c r="F15" s="17"/>
      <c r="G15" s="17"/>
      <c r="H15" s="18"/>
      <c r="I15" s="17"/>
      <c r="J15" s="17"/>
      <c r="O15" s="36"/>
    </row>
    <row r="16" spans="1:15" ht="24.95" customHeight="1" thickBot="1" x14ac:dyDescent="0.3">
      <c r="A16" s="36"/>
      <c r="C16" s="110" t="s">
        <v>21</v>
      </c>
      <c r="D16" s="111"/>
      <c r="E16" s="112"/>
      <c r="F16" s="17"/>
      <c r="G16" s="101" t="s">
        <v>23</v>
      </c>
      <c r="H16" s="102"/>
      <c r="I16" s="103"/>
      <c r="J16" s="17"/>
      <c r="O16" s="36"/>
    </row>
    <row r="17" spans="1:15" ht="24.95" customHeight="1" thickBot="1" x14ac:dyDescent="0.3">
      <c r="A17" s="36"/>
      <c r="C17" s="25" t="s">
        <v>22</v>
      </c>
      <c r="D17" s="25" t="s">
        <v>18</v>
      </c>
      <c r="E17" s="25" t="s">
        <v>19</v>
      </c>
      <c r="F17" s="20"/>
      <c r="G17" s="26" t="s">
        <v>52</v>
      </c>
      <c r="H17" s="26" t="s">
        <v>22</v>
      </c>
      <c r="I17" s="26" t="s">
        <v>19</v>
      </c>
      <c r="J17" s="17"/>
      <c r="O17" s="36"/>
    </row>
    <row r="18" spans="1:15" ht="24.95" customHeight="1" x14ac:dyDescent="0.25">
      <c r="A18" s="36"/>
      <c r="C18" s="47" t="s">
        <v>36</v>
      </c>
      <c r="D18" s="48" t="s">
        <v>37</v>
      </c>
      <c r="E18" s="66">
        <v>650</v>
      </c>
      <c r="F18" s="17"/>
      <c r="G18" s="79" t="s">
        <v>53</v>
      </c>
      <c r="H18" s="56" t="s">
        <v>45</v>
      </c>
      <c r="I18" s="70">
        <v>56</v>
      </c>
      <c r="J18" s="17"/>
      <c r="O18" s="36"/>
    </row>
    <row r="19" spans="1:15" ht="24.95" customHeight="1" x14ac:dyDescent="0.2">
      <c r="A19" s="36"/>
      <c r="C19" s="49" t="s">
        <v>38</v>
      </c>
      <c r="D19" s="50" t="s">
        <v>37</v>
      </c>
      <c r="E19" s="67">
        <v>60</v>
      </c>
      <c r="G19" s="80" t="s">
        <v>54</v>
      </c>
      <c r="H19" s="57" t="s">
        <v>46</v>
      </c>
      <c r="I19" s="71">
        <v>89.45</v>
      </c>
      <c r="O19" s="36"/>
    </row>
    <row r="20" spans="1:15" ht="24.95" customHeight="1" x14ac:dyDescent="0.2">
      <c r="A20" s="36"/>
      <c r="C20" s="49" t="s">
        <v>39</v>
      </c>
      <c r="D20" s="50" t="s">
        <v>37</v>
      </c>
      <c r="E20" s="67">
        <v>40</v>
      </c>
      <c r="G20" s="80" t="s">
        <v>54</v>
      </c>
      <c r="H20" s="57" t="s">
        <v>47</v>
      </c>
      <c r="I20" s="71">
        <v>20</v>
      </c>
      <c r="O20" s="36"/>
    </row>
    <row r="21" spans="1:15" ht="24.95" customHeight="1" thickBot="1" x14ac:dyDescent="0.25">
      <c r="A21" s="36"/>
      <c r="C21" s="49" t="s">
        <v>40</v>
      </c>
      <c r="D21" s="50" t="s">
        <v>37</v>
      </c>
      <c r="E21" s="67">
        <v>18.559999999999999</v>
      </c>
      <c r="G21" s="80" t="s">
        <v>55</v>
      </c>
      <c r="H21" s="57" t="s">
        <v>48</v>
      </c>
      <c r="I21" s="71">
        <v>60</v>
      </c>
      <c r="O21" s="36"/>
    </row>
    <row r="22" spans="1:15" ht="24.95" customHeight="1" x14ac:dyDescent="0.2">
      <c r="A22" s="36"/>
      <c r="C22" s="49" t="s">
        <v>41</v>
      </c>
      <c r="D22" s="50" t="s">
        <v>37</v>
      </c>
      <c r="E22" s="67">
        <v>250</v>
      </c>
      <c r="G22" s="80"/>
      <c r="H22" s="53"/>
      <c r="I22" s="71"/>
      <c r="K22" s="91" t="s">
        <v>31</v>
      </c>
      <c r="L22" s="92"/>
      <c r="M22" s="93"/>
      <c r="O22" s="36"/>
    </row>
    <row r="23" spans="1:15" ht="24.95" customHeight="1" x14ac:dyDescent="0.2">
      <c r="A23" s="36"/>
      <c r="C23" s="49" t="s">
        <v>42</v>
      </c>
      <c r="D23" s="50" t="s">
        <v>37</v>
      </c>
      <c r="E23" s="67">
        <v>60</v>
      </c>
      <c r="G23" s="80"/>
      <c r="H23" s="53"/>
      <c r="I23" s="71"/>
      <c r="K23" s="94"/>
      <c r="L23" s="95"/>
      <c r="M23" s="96"/>
      <c r="O23" s="36"/>
    </row>
    <row r="24" spans="1:15" ht="24.95" customHeight="1" x14ac:dyDescent="0.2">
      <c r="A24" s="36"/>
      <c r="C24" s="49" t="s">
        <v>43</v>
      </c>
      <c r="D24" s="50" t="s">
        <v>37</v>
      </c>
      <c r="E24" s="67">
        <v>15</v>
      </c>
      <c r="G24" s="80"/>
      <c r="H24" s="53"/>
      <c r="I24" s="71"/>
      <c r="K24" s="94"/>
      <c r="L24" s="95"/>
      <c r="M24" s="96"/>
      <c r="O24" s="36"/>
    </row>
    <row r="25" spans="1:15" ht="24.95" customHeight="1" x14ac:dyDescent="0.2">
      <c r="A25" s="36"/>
      <c r="C25" s="49" t="s">
        <v>44</v>
      </c>
      <c r="D25" s="50" t="s">
        <v>37</v>
      </c>
      <c r="E25" s="67">
        <v>80</v>
      </c>
      <c r="G25" s="80"/>
      <c r="H25" s="53"/>
      <c r="I25" s="71"/>
      <c r="K25" s="94"/>
      <c r="L25" s="95"/>
      <c r="M25" s="96"/>
      <c r="O25" s="36"/>
    </row>
    <row r="26" spans="1:15" ht="24.95" customHeight="1" x14ac:dyDescent="0.2">
      <c r="A26" s="36"/>
      <c r="C26" s="49"/>
      <c r="D26" s="50"/>
      <c r="E26" s="67"/>
      <c r="G26" s="80"/>
      <c r="H26" s="53"/>
      <c r="I26" s="71"/>
      <c r="K26" s="94"/>
      <c r="L26" s="95"/>
      <c r="M26" s="96"/>
      <c r="O26" s="36"/>
    </row>
    <row r="27" spans="1:15" ht="24.95" customHeight="1" x14ac:dyDescent="0.2">
      <c r="A27" s="36"/>
      <c r="C27" s="49"/>
      <c r="D27" s="50"/>
      <c r="E27" s="67"/>
      <c r="G27" s="80"/>
      <c r="H27" s="53"/>
      <c r="I27" s="71"/>
      <c r="K27" s="94"/>
      <c r="L27" s="95"/>
      <c r="M27" s="96"/>
      <c r="O27" s="36"/>
    </row>
    <row r="28" spans="1:15" ht="24.95" customHeight="1" x14ac:dyDescent="0.2">
      <c r="A28" s="36"/>
      <c r="C28" s="49"/>
      <c r="D28" s="50"/>
      <c r="E28" s="67"/>
      <c r="G28" s="80"/>
      <c r="H28" s="53"/>
      <c r="I28" s="71"/>
      <c r="K28" s="94"/>
      <c r="L28" s="95"/>
      <c r="M28" s="96"/>
      <c r="O28" s="36"/>
    </row>
    <row r="29" spans="1:15" ht="24.95" customHeight="1" x14ac:dyDescent="0.2">
      <c r="A29" s="36"/>
      <c r="C29" s="49"/>
      <c r="D29" s="50"/>
      <c r="E29" s="67"/>
      <c r="G29" s="80"/>
      <c r="H29" s="53"/>
      <c r="I29" s="71"/>
      <c r="K29" s="94"/>
      <c r="L29" s="95"/>
      <c r="M29" s="96"/>
      <c r="O29" s="36"/>
    </row>
    <row r="30" spans="1:15" ht="24.95" customHeight="1" x14ac:dyDescent="0.2">
      <c r="A30" s="36"/>
      <c r="C30" s="49"/>
      <c r="D30" s="50"/>
      <c r="E30" s="67"/>
      <c r="G30" s="80"/>
      <c r="H30" s="53"/>
      <c r="I30" s="71"/>
      <c r="K30" s="94"/>
      <c r="L30" s="95"/>
      <c r="M30" s="96"/>
      <c r="O30" s="36"/>
    </row>
    <row r="31" spans="1:15" ht="24.95" customHeight="1" x14ac:dyDescent="0.2">
      <c r="A31" s="36"/>
      <c r="C31" s="49"/>
      <c r="D31" s="50"/>
      <c r="E31" s="67"/>
      <c r="G31" s="80"/>
      <c r="H31" s="53"/>
      <c r="I31" s="71"/>
      <c r="K31" s="94"/>
      <c r="L31" s="95"/>
      <c r="M31" s="96"/>
      <c r="O31" s="36"/>
    </row>
    <row r="32" spans="1:15" ht="24.95" customHeight="1" x14ac:dyDescent="0.2">
      <c r="A32" s="36"/>
      <c r="C32" s="49"/>
      <c r="D32" s="50"/>
      <c r="E32" s="67"/>
      <c r="G32" s="80"/>
      <c r="H32" s="53"/>
      <c r="I32" s="71"/>
      <c r="K32" s="94"/>
      <c r="L32" s="95"/>
      <c r="M32" s="96"/>
      <c r="O32" s="36"/>
    </row>
    <row r="33" spans="1:15" ht="24.95" customHeight="1" x14ac:dyDescent="0.2">
      <c r="A33" s="36"/>
      <c r="C33" s="49"/>
      <c r="D33" s="50"/>
      <c r="E33" s="67"/>
      <c r="G33" s="80"/>
      <c r="H33" s="53"/>
      <c r="I33" s="71"/>
      <c r="K33" s="94"/>
      <c r="L33" s="95"/>
      <c r="M33" s="96"/>
      <c r="O33" s="36"/>
    </row>
    <row r="34" spans="1:15" ht="24.95" customHeight="1" x14ac:dyDescent="0.2">
      <c r="A34" s="36"/>
      <c r="C34" s="49"/>
      <c r="D34" s="50"/>
      <c r="E34" s="67"/>
      <c r="G34" s="80"/>
      <c r="H34" s="53"/>
      <c r="I34" s="71"/>
      <c r="K34" s="94"/>
      <c r="L34" s="95"/>
      <c r="M34" s="96"/>
      <c r="O34" s="36"/>
    </row>
    <row r="35" spans="1:15" ht="24.95" customHeight="1" x14ac:dyDescent="0.2">
      <c r="A35" s="36"/>
      <c r="C35" s="49"/>
      <c r="D35" s="50"/>
      <c r="E35" s="67"/>
      <c r="G35" s="80"/>
      <c r="H35" s="53"/>
      <c r="I35" s="71"/>
      <c r="K35" s="94"/>
      <c r="L35" s="95"/>
      <c r="M35" s="96"/>
      <c r="O35" s="36"/>
    </row>
    <row r="36" spans="1:15" ht="24.95" customHeight="1" x14ac:dyDescent="0.2">
      <c r="A36" s="36"/>
      <c r="C36" s="49"/>
      <c r="D36" s="50"/>
      <c r="E36" s="67"/>
      <c r="G36" s="80"/>
      <c r="H36" s="53"/>
      <c r="I36" s="71"/>
      <c r="K36" s="94"/>
      <c r="L36" s="95"/>
      <c r="M36" s="96"/>
      <c r="O36" s="36"/>
    </row>
    <row r="37" spans="1:15" ht="24.95" customHeight="1" x14ac:dyDescent="0.2">
      <c r="A37" s="36"/>
      <c r="C37" s="49"/>
      <c r="D37" s="50"/>
      <c r="E37" s="67"/>
      <c r="G37" s="81"/>
      <c r="H37" s="54"/>
      <c r="I37" s="72"/>
      <c r="K37" s="94"/>
      <c r="L37" s="95"/>
      <c r="M37" s="96"/>
      <c r="O37" s="36"/>
    </row>
    <row r="38" spans="1:15" ht="24.95" customHeight="1" x14ac:dyDescent="0.2">
      <c r="A38" s="36"/>
      <c r="C38" s="49"/>
      <c r="D38" s="50"/>
      <c r="E38" s="67"/>
      <c r="G38" s="80"/>
      <c r="H38" s="53"/>
      <c r="I38" s="71"/>
      <c r="K38" s="94"/>
      <c r="L38" s="95"/>
      <c r="M38" s="96"/>
      <c r="O38" s="36"/>
    </row>
    <row r="39" spans="1:15" ht="24.95" customHeight="1" thickBot="1" x14ac:dyDescent="0.25">
      <c r="A39" s="36"/>
      <c r="C39" s="51"/>
      <c r="D39" s="52"/>
      <c r="E39" s="68"/>
      <c r="G39" s="82"/>
      <c r="H39" s="55"/>
      <c r="I39" s="73"/>
      <c r="K39" s="94"/>
      <c r="L39" s="95"/>
      <c r="M39" s="96"/>
      <c r="O39" s="36"/>
    </row>
    <row r="40" spans="1:15" ht="24.95" customHeight="1" thickBot="1" x14ac:dyDescent="0.25">
      <c r="A40" s="36"/>
      <c r="C40" s="30"/>
      <c r="D40" s="23" t="s">
        <v>26</v>
      </c>
      <c r="E40" s="69">
        <f>SUM(E18:E39)</f>
        <v>1173.56</v>
      </c>
      <c r="G40" s="30"/>
      <c r="H40" s="24" t="s">
        <v>26</v>
      </c>
      <c r="I40" s="74">
        <f>SUM(I18:I39)</f>
        <v>225.45</v>
      </c>
      <c r="K40" s="97"/>
      <c r="L40" s="98"/>
      <c r="M40" s="99"/>
      <c r="O40" s="36"/>
    </row>
    <row r="41" spans="1:15" ht="24.95" customHeight="1" x14ac:dyDescent="0.2">
      <c r="A41" s="36"/>
      <c r="K41" s="35"/>
      <c r="L41" s="35"/>
      <c r="M41" s="35"/>
      <c r="O41" s="36"/>
    </row>
    <row r="42" spans="1:15" s="37" customFormat="1" ht="90" customHeight="1" x14ac:dyDescent="0.2">
      <c r="A42" s="36"/>
      <c r="B42" s="36"/>
      <c r="C42" s="36"/>
      <c r="D42" s="36"/>
      <c r="E42" s="36"/>
      <c r="F42" s="36"/>
      <c r="G42" s="36"/>
      <c r="H42" s="36"/>
      <c r="I42" s="36"/>
      <c r="J42" s="36"/>
      <c r="K42" s="36"/>
      <c r="L42" s="36"/>
      <c r="M42" s="36"/>
      <c r="N42" s="36"/>
      <c r="O42" s="36"/>
    </row>
    <row r="43" spans="1:15" ht="12.75" customHeight="1" x14ac:dyDescent="0.2"/>
    <row r="44" spans="1:15" ht="12.75" customHeight="1" x14ac:dyDescent="0.2"/>
    <row r="45" spans="1:15" ht="12.75" customHeight="1" x14ac:dyDescent="0.2"/>
    <row r="46" spans="1:15" ht="12.75" customHeight="1" x14ac:dyDescent="0.2"/>
    <row r="47" spans="1:15" ht="12.75" customHeight="1" x14ac:dyDescent="0.2"/>
    <row r="48" spans="1:15" ht="12.75" customHeight="1" x14ac:dyDescent="0.2"/>
    <row r="49" ht="12.75" customHeight="1" x14ac:dyDescent="0.2"/>
    <row r="51" ht="12.75" customHeight="1" x14ac:dyDescent="0.2"/>
  </sheetData>
  <sheetProtection algorithmName="SHA-512" hashValue="Z/OTK7ZkwYWwVwgnfTPu8neFzbj29+E/Qi1EXe2hF+9D3Ic8sd/v5DSyG6LL9rlcfQFkeHK7QT9fuwTXx0UL3w==" saltValue="NIm2+gbSx+0mjrebUmpJlA==" spinCount="100000" sheet="1" objects="1" scenarios="1" selectLockedCells="1"/>
  <protectedRanges>
    <protectedRange sqref="G18:I39" name="variable Kosten"/>
    <protectedRange sqref="G5:I13" name="Spartöpfe"/>
    <protectedRange sqref="C5:E13" name="Einkommen"/>
    <protectedRange sqref="C18:E39" name="Fixkosten"/>
  </protectedRanges>
  <mergeCells count="8">
    <mergeCell ref="K1:L1"/>
    <mergeCell ref="K3:L3"/>
    <mergeCell ref="K22:M40"/>
    <mergeCell ref="B1:J1"/>
    <mergeCell ref="G16:I16"/>
    <mergeCell ref="G3:I3"/>
    <mergeCell ref="C3:E3"/>
    <mergeCell ref="C16:E1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Rentenlückenrechner</vt:lpstr>
      <vt:lpstr>Cashflowrechner</vt:lpstr>
    </vt:vector>
  </TitlesOfParts>
  <Company>SIGNAL IDUNA Gruppe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Felix Andreas Patschinsky</dc:creator>
  <cp:lastModifiedBy>Felix Andreas Patschinsky</cp:lastModifiedBy>
  <dcterms:created xsi:type="dcterms:W3CDTF">2025-07-08T11:44:22Z</dcterms:created>
  <dcterms:modified xsi:type="dcterms:W3CDTF">2025-07-17T07:34:37Z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34f5a1e-de7c-41af-89dd-c1d9db1c8c14_Enabled">
    <vt:lpwstr>true</vt:lpwstr>
  </property>
  <property fmtid="{D5CDD505-2E9C-101B-9397-08002B2CF9AE}" pid="3" name="MSIP_Label_b34f5a1e-de7c-41af-89dd-c1d9db1c8c14_SetDate">
    <vt:lpwstr>2025-07-08T12:50:31Z</vt:lpwstr>
  </property>
  <property fmtid="{D5CDD505-2E9C-101B-9397-08002B2CF9AE}" pid="4" name="MSIP_Label_b34f5a1e-de7c-41af-89dd-c1d9db1c8c14_Method">
    <vt:lpwstr>Standard</vt:lpwstr>
  </property>
  <property fmtid="{D5CDD505-2E9C-101B-9397-08002B2CF9AE}" pid="5" name="MSIP_Label_b34f5a1e-de7c-41af-89dd-c1d9db1c8c14_Name">
    <vt:lpwstr>Vertraulich</vt:lpwstr>
  </property>
  <property fmtid="{D5CDD505-2E9C-101B-9397-08002B2CF9AE}" pid="6" name="MSIP_Label_b34f5a1e-de7c-41af-89dd-c1d9db1c8c14_SiteId">
    <vt:lpwstr>60a6c60d-e25e-4a6c-a276-5e1857f227f9</vt:lpwstr>
  </property>
  <property fmtid="{D5CDD505-2E9C-101B-9397-08002B2CF9AE}" pid="7" name="MSIP_Label_b34f5a1e-de7c-41af-89dd-c1d9db1c8c14_ActionId">
    <vt:lpwstr>ab12930d-c0cf-49bb-aec6-04b1e03673a5</vt:lpwstr>
  </property>
  <property fmtid="{D5CDD505-2E9C-101B-9397-08002B2CF9AE}" pid="8" name="MSIP_Label_b34f5a1e-de7c-41af-89dd-c1d9db1c8c14_ContentBits">
    <vt:lpwstr>0</vt:lpwstr>
  </property>
</Properties>
</file>